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Wahyu Rahmini\Documents\THE SUITES\P3SRS\"/>
    </mc:Choice>
  </mc:AlternateContent>
  <xr:revisionPtr revIDLastSave="0" documentId="13_ncr:1_{42A95D92-AE13-4312-8125-47D3ACD6D5D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2 &amp; 2023 triwulan " sheetId="4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2" i="41" l="1"/>
  <c r="I51" i="41"/>
  <c r="H50" i="41"/>
  <c r="G50" i="41"/>
  <c r="F50" i="41"/>
  <c r="D50" i="41"/>
  <c r="D52" i="41" s="1"/>
  <c r="C50" i="41"/>
  <c r="H49" i="41"/>
  <c r="G49" i="41"/>
  <c r="F49" i="41"/>
  <c r="D49" i="41"/>
  <c r="C49" i="41"/>
  <c r="H48" i="41"/>
  <c r="H52" i="41" s="1"/>
  <c r="G48" i="41"/>
  <c r="G52" i="41" s="1"/>
  <c r="F48" i="41"/>
  <c r="D48" i="41"/>
  <c r="C48" i="41"/>
  <c r="C52" i="41" s="1"/>
  <c r="H38" i="41"/>
  <c r="G38" i="41"/>
  <c r="F38" i="41"/>
  <c r="C38" i="41"/>
  <c r="H36" i="41"/>
  <c r="G36" i="41"/>
  <c r="F36" i="41"/>
  <c r="D36" i="41"/>
  <c r="C36" i="41"/>
  <c r="E30" i="41"/>
  <c r="E29" i="41"/>
  <c r="E28" i="41"/>
  <c r="E27" i="41"/>
  <c r="E26" i="41"/>
  <c r="E25" i="41"/>
  <c r="E24" i="41"/>
  <c r="E23" i="41"/>
  <c r="E22" i="41"/>
  <c r="E50" i="41" s="1"/>
  <c r="I50" i="41" s="1"/>
  <c r="E21" i="41"/>
  <c r="E49" i="41" s="1"/>
  <c r="I49" i="41" s="1"/>
  <c r="H18" i="41"/>
  <c r="G18" i="41"/>
  <c r="F18" i="41"/>
  <c r="D18" i="41"/>
  <c r="D38" i="41" s="1"/>
  <c r="C18" i="41"/>
  <c r="C40" i="41" s="1"/>
  <c r="D9" i="41" s="1"/>
  <c r="D40" i="41" s="1"/>
  <c r="F9" i="41" s="1"/>
  <c r="F40" i="41" s="1"/>
  <c r="G9" i="41" s="1"/>
  <c r="G40" i="41" s="1"/>
  <c r="H9" i="41" s="1"/>
  <c r="H40" i="41" s="1"/>
  <c r="E17" i="41"/>
  <c r="E16" i="41"/>
  <c r="E15" i="41"/>
  <c r="E14" i="41"/>
  <c r="E13" i="41"/>
  <c r="E48" i="41" s="1"/>
  <c r="E12" i="41"/>
  <c r="E18" i="41" s="1"/>
  <c r="E9" i="41"/>
  <c r="E52" i="41" l="1"/>
  <c r="I48" i="41"/>
  <c r="I52" i="41" s="1"/>
  <c r="E36" i="41"/>
  <c r="E38" i="41" s="1"/>
  <c r="E40" i="41" l="1"/>
</calcChain>
</file>

<file path=xl/sharedStrings.xml><?xml version="1.0" encoding="utf-8"?>
<sst xmlns="http://schemas.openxmlformats.org/spreadsheetml/2006/main" count="47" uniqueCount="41">
  <si>
    <t>PENGELUARAN</t>
  </si>
  <si>
    <t>TOTAL PENERIMAAN</t>
  </si>
  <si>
    <t>TOTAL PENGELUARAN</t>
  </si>
  <si>
    <t>IPL</t>
  </si>
  <si>
    <t>LISTRIK</t>
  </si>
  <si>
    <t>VENDOR BM</t>
  </si>
  <si>
    <t>VENDOR HK</t>
  </si>
  <si>
    <t>VENDOR SECURITY</t>
  </si>
  <si>
    <t>PD KEBERSIHAN</t>
  </si>
  <si>
    <t>STP / Septic tank</t>
  </si>
  <si>
    <t xml:space="preserve">PAJAK AIR TANAH </t>
  </si>
  <si>
    <t xml:space="preserve">PENERIMAAN </t>
  </si>
  <si>
    <t>AIR</t>
  </si>
  <si>
    <t>ASURANSI PAR ( 50 jt/thn, dtk tmsk gempa )</t>
  </si>
  <si>
    <t>MAINTENANCE LIFT</t>
  </si>
  <si>
    <t>BIAYA ENGINEERING lainnya</t>
  </si>
  <si>
    <t>BIAYA OPERASIONAL lainnya ( Kordinasi, Apar, pest control dll)</t>
  </si>
  <si>
    <t>SINKING FUND</t>
  </si>
  <si>
    <t>BIAYA PDAM + CICILAN TUNGGAKAN PDAM</t>
  </si>
  <si>
    <t>SURPLUS AIR</t>
  </si>
  <si>
    <t>SURPLUS OPERASIONAL</t>
  </si>
  <si>
    <t>PEMBELIAN BARANG INVENTARIS</t>
  </si>
  <si>
    <t>SURPLUS/DEFISIT LISTRIK</t>
  </si>
  <si>
    <t>DEFISIT / SURPLUS OPERASIONAL PERIODE BERJALAN</t>
  </si>
  <si>
    <t>DEFISIT / SURPLUS OPERASIONAL TOTAL</t>
  </si>
  <si>
    <t>SALDO AWAL</t>
  </si>
  <si>
    <t>JUL - AGST 2023</t>
  </si>
  <si>
    <t>SHARING PARKIR</t>
  </si>
  <si>
    <t>AGST - SEPT 2022</t>
  </si>
  <si>
    <t>OKT - DES 2022</t>
  </si>
  <si>
    <t>JAN - MARET 2023</t>
  </si>
  <si>
    <t>APR - JUN 2023</t>
  </si>
  <si>
    <t>ALOKASI DEFISIT / SURPLUS OPERASIONAL PERIODE BERJALAN</t>
  </si>
  <si>
    <t>BIAYA OPERASIONAL, ENGINEERING, KORDINASI DLL</t>
  </si>
  <si>
    <t>JUL - SEPT 2023</t>
  </si>
  <si>
    <t xml:space="preserve"> LAPORAN PENERIMAAN DAN PENGELUARAN APARTEMEN THE SUITES @METRO</t>
  </si>
  <si>
    <t>TOKEN LISTRIK</t>
  </si>
  <si>
    <t>LAIN-LAIN ( VENDOR , SAMPAH DLL )</t>
  </si>
  <si>
    <t>AGST - DES 2022</t>
  </si>
  <si>
    <t>TOTAL AGSTS 2022 - SEPT 2023</t>
  </si>
  <si>
    <t>masih defisit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</si>
</sst>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53">
    <xf numFmtId="0" fontId="0" fillId="0" borderId="0" xfId="0"/>
    <xf numFmtId="40" fontId="0" fillId="0" borderId="0" xfId="0" applyNumberFormat="1"/>
    <xf numFmtId="40" fontId="8" fillId="0" borderId="0" xfId="0" applyNumberFormat="1" applyFont="1"/>
    <xf numFmtId="38" fontId="0" fillId="0" borderId="0" xfId="1" applyNumberFormat="1" applyFont="1"/>
    <xf numFmtId="38" fontId="0" fillId="0" borderId="0" xfId="1" applyNumberFormat="1" applyFont="1" applyFill="1"/>
    <xf numFmtId="38" fontId="5" fillId="0" borderId="0" xfId="1" applyNumberFormat="1" applyFont="1"/>
    <xf numFmtId="38" fontId="0" fillId="0" borderId="7" xfId="1" applyNumberFormat="1" applyFont="1" applyFill="1" applyBorder="1" applyAlignment="1">
      <alignment horizontal="center"/>
    </xf>
    <xf numFmtId="38" fontId="6" fillId="0" borderId="3" xfId="1" applyNumberFormat="1" applyFont="1" applyFill="1" applyBorder="1" applyAlignment="1">
      <alignment horizontal="center"/>
    </xf>
    <xf numFmtId="38" fontId="6" fillId="0" borderId="8" xfId="1" applyNumberFormat="1" applyFont="1" applyFill="1" applyBorder="1" applyAlignment="1">
      <alignment horizontal="center"/>
    </xf>
    <xf numFmtId="38" fontId="6" fillId="0" borderId="7" xfId="1" applyNumberFormat="1" applyFont="1" applyBorder="1"/>
    <xf numFmtId="38" fontId="6" fillId="0" borderId="3" xfId="1" applyNumberFormat="1" applyFont="1" applyBorder="1"/>
    <xf numFmtId="38" fontId="0" fillId="0" borderId="3" xfId="1" applyNumberFormat="1" applyFont="1" applyBorder="1"/>
    <xf numFmtId="38" fontId="0" fillId="0" borderId="8" xfId="1" applyNumberFormat="1" applyFont="1" applyBorder="1"/>
    <xf numFmtId="38" fontId="4" fillId="0" borderId="7" xfId="1" applyNumberFormat="1" applyFont="1" applyBorder="1"/>
    <xf numFmtId="38" fontId="0" fillId="0" borderId="8" xfId="1" applyNumberFormat="1" applyFont="1" applyFill="1" applyBorder="1"/>
    <xf numFmtId="38" fontId="0" fillId="3" borderId="3" xfId="1" applyNumberFormat="1" applyFont="1" applyFill="1" applyBorder="1"/>
    <xf numFmtId="38" fontId="0" fillId="0" borderId="3" xfId="1" applyNumberFormat="1" applyFont="1" applyFill="1" applyBorder="1"/>
    <xf numFmtId="38" fontId="0" fillId="0" borderId="7" xfId="1" applyNumberFormat="1" applyFont="1" applyBorder="1"/>
    <xf numFmtId="38" fontId="6" fillId="2" borderId="0" xfId="1" applyNumberFormat="1" applyFont="1" applyFill="1"/>
    <xf numFmtId="38" fontId="2" fillId="0" borderId="14" xfId="1" applyNumberFormat="1" applyFont="1" applyFill="1" applyBorder="1" applyAlignment="1">
      <alignment horizontal="center" vertical="center"/>
    </xf>
    <xf numFmtId="38" fontId="2" fillId="0" borderId="2" xfId="1" applyNumberFormat="1" applyFont="1" applyFill="1" applyBorder="1" applyAlignment="1">
      <alignment horizontal="center" vertical="center"/>
    </xf>
    <xf numFmtId="38" fontId="2" fillId="0" borderId="15" xfId="1" applyNumberFormat="1" applyFont="1" applyFill="1" applyBorder="1" applyAlignment="1">
      <alignment horizontal="center" vertical="center"/>
    </xf>
    <xf numFmtId="38" fontId="5" fillId="4" borderId="9" xfId="1" applyNumberFormat="1" applyFont="1" applyFill="1" applyBorder="1"/>
    <xf numFmtId="38" fontId="5" fillId="4" borderId="4" xfId="1" applyNumberFormat="1" applyFont="1" applyFill="1" applyBorder="1"/>
    <xf numFmtId="38" fontId="5" fillId="4" borderId="10" xfId="1" applyNumberFormat="1" applyFont="1" applyFill="1" applyBorder="1"/>
    <xf numFmtId="38" fontId="6" fillId="7" borderId="0" xfId="1" applyNumberFormat="1" applyFont="1" applyFill="1"/>
    <xf numFmtId="40" fontId="6" fillId="7" borderId="0" xfId="0" applyNumberFormat="1" applyFont="1" applyFill="1"/>
    <xf numFmtId="38" fontId="2" fillId="0" borderId="7" xfId="1" applyNumberFormat="1" applyFont="1" applyBorder="1"/>
    <xf numFmtId="38" fontId="2" fillId="4" borderId="7" xfId="1" applyNumberFormat="1" applyFont="1" applyFill="1" applyBorder="1" applyAlignment="1">
      <alignment horizontal="left"/>
    </xf>
    <xf numFmtId="38" fontId="2" fillId="4" borderId="3" xfId="1" applyNumberFormat="1" applyFont="1" applyFill="1" applyBorder="1" applyAlignment="1">
      <alignment horizontal="center"/>
    </xf>
    <xf numFmtId="38" fontId="2" fillId="4" borderId="8" xfId="1" applyNumberFormat="1" applyFont="1" applyFill="1" applyBorder="1" applyAlignment="1">
      <alignment horizontal="center"/>
    </xf>
    <xf numFmtId="38" fontId="7" fillId="5" borderId="5" xfId="1" applyNumberFormat="1" applyFont="1" applyFill="1" applyBorder="1" applyAlignment="1">
      <alignment horizontal="center"/>
    </xf>
    <xf numFmtId="38" fontId="2" fillId="5" borderId="1" xfId="1" applyNumberFormat="1" applyFont="1" applyFill="1" applyBorder="1" applyAlignment="1">
      <alignment horizontal="center"/>
    </xf>
    <xf numFmtId="38" fontId="2" fillId="5" borderId="6" xfId="1" applyNumberFormat="1" applyFont="1" applyFill="1" applyBorder="1" applyAlignment="1">
      <alignment horizontal="center"/>
    </xf>
    <xf numFmtId="38" fontId="7" fillId="0" borderId="0" xfId="1" applyNumberFormat="1" applyFont="1"/>
    <xf numFmtId="38" fontId="9" fillId="0" borderId="0" xfId="1" applyNumberFormat="1" applyFont="1"/>
    <xf numFmtId="38" fontId="5" fillId="4" borderId="7" xfId="1" applyNumberFormat="1" applyFont="1" applyFill="1" applyBorder="1"/>
    <xf numFmtId="38" fontId="2" fillId="4" borderId="3" xfId="1" applyNumberFormat="1" applyFont="1" applyFill="1" applyBorder="1"/>
    <xf numFmtId="38" fontId="2" fillId="4" borderId="8" xfId="1" applyNumberFormat="1" applyFont="1" applyFill="1" applyBorder="1"/>
    <xf numFmtId="38" fontId="2" fillId="0" borderId="0" xfId="1" applyNumberFormat="1" applyFont="1"/>
    <xf numFmtId="38" fontId="2" fillId="2" borderId="3" xfId="1" applyNumberFormat="1" applyFont="1" applyFill="1" applyBorder="1"/>
    <xf numFmtId="38" fontId="2" fillId="2" borderId="8" xfId="1" applyNumberFormat="1" applyFont="1" applyFill="1" applyBorder="1"/>
    <xf numFmtId="38" fontId="6" fillId="7" borderId="0" xfId="1" applyNumberFormat="1" applyFont="1" applyFill="1" applyAlignment="1">
      <alignment horizontal="center"/>
    </xf>
    <xf numFmtId="38" fontId="0" fillId="8" borderId="3" xfId="1" applyNumberFormat="1" applyFont="1" applyFill="1" applyBorder="1"/>
    <xf numFmtId="38" fontId="0" fillId="9" borderId="0" xfId="1" applyNumberFormat="1" applyFont="1" applyFill="1"/>
    <xf numFmtId="38" fontId="6" fillId="9" borderId="3" xfId="1" applyNumberFormat="1" applyFont="1" applyFill="1" applyBorder="1" applyAlignment="1">
      <alignment horizontal="center"/>
    </xf>
    <xf numFmtId="38" fontId="6" fillId="9" borderId="3" xfId="1" applyNumberFormat="1" applyFont="1" applyFill="1" applyBorder="1"/>
    <xf numFmtId="38" fontId="3" fillId="6" borderId="11" xfId="1" applyNumberFormat="1" applyFont="1" applyFill="1" applyBorder="1" applyAlignment="1">
      <alignment horizontal="center" vertical="center"/>
    </xf>
    <xf numFmtId="38" fontId="3" fillId="6" borderId="12" xfId="1" applyNumberFormat="1" applyFont="1" applyFill="1" applyBorder="1" applyAlignment="1">
      <alignment horizontal="center" vertical="center"/>
    </xf>
    <xf numFmtId="38" fontId="3" fillId="6" borderId="13" xfId="1" applyNumberFormat="1" applyFont="1" applyFill="1" applyBorder="1" applyAlignment="1">
      <alignment horizontal="center" vertical="center"/>
    </xf>
    <xf numFmtId="40" fontId="6" fillId="5" borderId="0" xfId="0" applyNumberFormat="1" applyFont="1" applyFill="1" applyAlignment="1">
      <alignment horizontal="center"/>
    </xf>
    <xf numFmtId="38" fontId="0" fillId="10" borderId="0" xfId="1" applyNumberFormat="1" applyFont="1" applyFill="1"/>
    <xf numFmtId="38" fontId="0" fillId="0" borderId="0" xfId="1" applyNumberFormat="1" applyFont="1" applyFill="1" applyAlignment="1">
      <alignment horizontal="right"/>
    </xf>
  </cellXfs>
  <cellStyles count="6">
    <cellStyle name="Comma" xfId="1" builtinId="3"/>
    <cellStyle name="Comma [0] 2" xfId="3" xr:uid="{00000000-0005-0000-0000-000002000000}"/>
    <cellStyle name="Comma 2" xfId="2" xr:uid="{00000000-0005-0000-0000-000003000000}"/>
    <cellStyle name="Comma 3" xfId="4" xr:uid="{00000000-0005-0000-0000-000004000000}"/>
    <cellStyle name="Comma 4" xfId="5" xr:uid="{00000000-0005-0000-0000-000005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8356B-5326-4B95-AB0E-938F08451538}">
  <dimension ref="B4:J55"/>
  <sheetViews>
    <sheetView tabSelected="1" zoomScale="92" zoomScaleNormal="92" workbookViewId="0">
      <selection activeCell="I12" sqref="I12"/>
    </sheetView>
  </sheetViews>
  <sheetFormatPr defaultRowHeight="14.5" x14ac:dyDescent="0.35"/>
  <cols>
    <col min="1" max="1" width="8.7265625" style="3"/>
    <col min="2" max="2" width="53" style="3" bestFit="1" customWidth="1"/>
    <col min="3" max="3" width="22.26953125" style="3" hidden="1" customWidth="1"/>
    <col min="4" max="4" width="25.6328125" style="3" hidden="1" customWidth="1"/>
    <col min="5" max="5" width="23.6328125" style="3" customWidth="1"/>
    <col min="6" max="6" width="22.1796875" style="3" customWidth="1"/>
    <col min="7" max="7" width="20.453125" style="3" customWidth="1"/>
    <col min="8" max="8" width="17.26953125" style="3" customWidth="1"/>
    <col min="9" max="9" width="26.7265625" style="3" customWidth="1"/>
    <col min="10" max="10" width="17.90625" style="3" customWidth="1"/>
    <col min="11" max="11" width="17" style="3" customWidth="1"/>
    <col min="12" max="16384" width="8.7265625" style="3"/>
  </cols>
  <sheetData>
    <row r="4" spans="2:8" ht="15" thickBot="1" x14ac:dyDescent="0.4"/>
    <row r="5" spans="2:8" s="35" customFormat="1" ht="31.5" customHeight="1" thickTop="1" x14ac:dyDescent="0.45">
      <c r="B5" s="47" t="s">
        <v>35</v>
      </c>
      <c r="C5" s="48"/>
      <c r="D5" s="48"/>
      <c r="E5" s="48"/>
      <c r="F5" s="48"/>
      <c r="G5" s="48"/>
      <c r="H5" s="49"/>
    </row>
    <row r="6" spans="2:8" s="4" customFormat="1" ht="5.5" customHeight="1" x14ac:dyDescent="0.35">
      <c r="B6" s="19"/>
      <c r="C6" s="20"/>
      <c r="D6" s="20"/>
      <c r="E6" s="20"/>
      <c r="F6" s="20"/>
      <c r="G6" s="20"/>
      <c r="H6" s="21"/>
    </row>
    <row r="7" spans="2:8" s="34" customFormat="1" ht="17" customHeight="1" x14ac:dyDescent="0.35">
      <c r="B7" s="31"/>
      <c r="C7" s="32" t="s">
        <v>28</v>
      </c>
      <c r="D7" s="32" t="s">
        <v>29</v>
      </c>
      <c r="E7" s="32" t="s">
        <v>38</v>
      </c>
      <c r="F7" s="32" t="s">
        <v>30</v>
      </c>
      <c r="G7" s="32" t="s">
        <v>31</v>
      </c>
      <c r="H7" s="33" t="s">
        <v>34</v>
      </c>
    </row>
    <row r="8" spans="2:8" s="4" customFormat="1" x14ac:dyDescent="0.35">
      <c r="B8" s="6"/>
      <c r="C8" s="7"/>
      <c r="D8" s="7"/>
      <c r="E8" s="7"/>
      <c r="F8" s="7"/>
      <c r="G8" s="7"/>
      <c r="H8" s="8"/>
    </row>
    <row r="9" spans="2:8" s="4" customFormat="1" ht="15.5" x14ac:dyDescent="0.35">
      <c r="B9" s="28" t="s">
        <v>25</v>
      </c>
      <c r="C9" s="29">
        <v>322485993</v>
      </c>
      <c r="D9" s="29">
        <f>C40</f>
        <v>486671835.13000011</v>
      </c>
      <c r="E9" s="29">
        <f>C9</f>
        <v>322485993</v>
      </c>
      <c r="F9" s="29">
        <f>D40</f>
        <v>315509170.13000011</v>
      </c>
      <c r="G9" s="29">
        <f>F40</f>
        <v>841129030.82999992</v>
      </c>
      <c r="H9" s="30">
        <f>G40</f>
        <v>1585944708.6499996</v>
      </c>
    </row>
    <row r="10" spans="2:8" s="4" customFormat="1" x14ac:dyDescent="0.35">
      <c r="B10" s="6"/>
      <c r="C10" s="7"/>
      <c r="D10" s="7"/>
      <c r="E10" s="45"/>
      <c r="F10" s="7"/>
      <c r="G10" s="7"/>
      <c r="H10" s="8"/>
    </row>
    <row r="11" spans="2:8" ht="15.5" x14ac:dyDescent="0.35">
      <c r="B11" s="27" t="s">
        <v>11</v>
      </c>
      <c r="C11" s="10"/>
      <c r="D11" s="10"/>
      <c r="E11" s="46"/>
      <c r="F11" s="11"/>
      <c r="G11" s="11"/>
      <c r="H11" s="12"/>
    </row>
    <row r="12" spans="2:8" x14ac:dyDescent="0.35">
      <c r="B12" s="13" t="s">
        <v>3</v>
      </c>
      <c r="C12" s="11">
        <v>773947880</v>
      </c>
      <c r="D12" s="11">
        <v>1229915970</v>
      </c>
      <c r="E12" s="46">
        <f>C12+D12</f>
        <v>2003863850</v>
      </c>
      <c r="F12" s="11">
        <v>1416295581</v>
      </c>
      <c r="G12" s="11">
        <v>1539353025</v>
      </c>
      <c r="H12" s="14">
        <v>1616171264</v>
      </c>
    </row>
    <row r="13" spans="2:8" x14ac:dyDescent="0.35">
      <c r="B13" s="13" t="s">
        <v>17</v>
      </c>
      <c r="C13" s="11">
        <v>77394788</v>
      </c>
      <c r="D13" s="11">
        <v>123320797</v>
      </c>
      <c r="E13" s="46">
        <f t="shared" ref="E13:E17" si="0">C13+D13</f>
        <v>200715585</v>
      </c>
      <c r="F13" s="11">
        <v>141629557</v>
      </c>
      <c r="G13" s="11">
        <v>153935302</v>
      </c>
      <c r="H13" s="14">
        <v>161617126</v>
      </c>
    </row>
    <row r="14" spans="2:8" x14ac:dyDescent="0.35">
      <c r="B14" s="13" t="s">
        <v>12</v>
      </c>
      <c r="C14" s="11">
        <v>191865975</v>
      </c>
      <c r="D14" s="11">
        <v>243481376</v>
      </c>
      <c r="E14" s="46">
        <f t="shared" si="0"/>
        <v>435347351</v>
      </c>
      <c r="F14" s="11">
        <v>273718305</v>
      </c>
      <c r="G14" s="11">
        <v>232570688</v>
      </c>
      <c r="H14" s="14">
        <v>271003335</v>
      </c>
    </row>
    <row r="15" spans="2:8" x14ac:dyDescent="0.35">
      <c r="B15" s="13" t="s">
        <v>36</v>
      </c>
      <c r="C15" s="15">
        <v>264475939</v>
      </c>
      <c r="D15" s="15">
        <v>641509909</v>
      </c>
      <c r="E15" s="46">
        <f t="shared" si="0"/>
        <v>905985848</v>
      </c>
      <c r="F15" s="15">
        <v>965526957</v>
      </c>
      <c r="G15" s="15">
        <v>1118064255</v>
      </c>
      <c r="H15" s="14">
        <v>1036693337</v>
      </c>
    </row>
    <row r="16" spans="2:8" x14ac:dyDescent="0.35">
      <c r="B16" s="13" t="s">
        <v>27</v>
      </c>
      <c r="C16" s="15"/>
      <c r="D16" s="15">
        <v>126914920</v>
      </c>
      <c r="E16" s="46">
        <f t="shared" si="0"/>
        <v>126914920</v>
      </c>
      <c r="F16" s="15">
        <v>151436366</v>
      </c>
      <c r="G16" s="15">
        <v>171028178</v>
      </c>
      <c r="H16" s="14">
        <v>231858572</v>
      </c>
    </row>
    <row r="17" spans="2:8" x14ac:dyDescent="0.35">
      <c r="B17" s="13" t="s">
        <v>37</v>
      </c>
      <c r="C17" s="16">
        <v>20875293.91</v>
      </c>
      <c r="D17" s="16">
        <v>161363491</v>
      </c>
      <c r="E17" s="46">
        <f t="shared" si="0"/>
        <v>182238784.91</v>
      </c>
      <c r="F17" s="16">
        <v>94261768.370000005</v>
      </c>
      <c r="G17" s="16">
        <v>79346678.790000007</v>
      </c>
      <c r="H17" s="14">
        <v>61160570.559999958</v>
      </c>
    </row>
    <row r="18" spans="2:8" s="39" customFormat="1" ht="15.5" x14ac:dyDescent="0.35">
      <c r="B18" s="36" t="s">
        <v>1</v>
      </c>
      <c r="C18" s="37">
        <f>SUM(C12:C17)</f>
        <v>1328559875.9100001</v>
      </c>
      <c r="D18" s="37">
        <f>SUM(D12:D17)</f>
        <v>2526506463</v>
      </c>
      <c r="E18" s="37">
        <f>SUM(E12:E17)</f>
        <v>3855066338.9099998</v>
      </c>
      <c r="F18" s="37">
        <f>SUM(F12:F17)</f>
        <v>3042868534.3699999</v>
      </c>
      <c r="G18" s="37">
        <f>SUM(G12:G17)</f>
        <v>3294298126.79</v>
      </c>
      <c r="H18" s="38">
        <f>SUM(H12:H17)</f>
        <v>3378504204.5599999</v>
      </c>
    </row>
    <row r="19" spans="2:8" x14ac:dyDescent="0.35">
      <c r="B19" s="13"/>
      <c r="C19" s="11"/>
      <c r="D19" s="11"/>
      <c r="E19" s="16"/>
      <c r="F19" s="11"/>
      <c r="G19" s="11"/>
      <c r="H19" s="14"/>
    </row>
    <row r="20" spans="2:8" x14ac:dyDescent="0.35">
      <c r="B20" s="9" t="s">
        <v>0</v>
      </c>
      <c r="C20" s="11"/>
      <c r="D20" s="11"/>
      <c r="E20" s="16"/>
      <c r="F20" s="11"/>
      <c r="G20" s="11"/>
      <c r="H20" s="14"/>
    </row>
    <row r="21" spans="2:8" x14ac:dyDescent="0.35">
      <c r="B21" s="13" t="s">
        <v>4</v>
      </c>
      <c r="C21" s="11">
        <v>671383048</v>
      </c>
      <c r="D21" s="11">
        <v>942117704</v>
      </c>
      <c r="E21" s="46">
        <f t="shared" ref="E21:E30" si="1">C21+D21</f>
        <v>1613500752</v>
      </c>
      <c r="F21" s="11">
        <v>888338568</v>
      </c>
      <c r="G21" s="11">
        <v>854305136</v>
      </c>
      <c r="H21" s="14">
        <v>841735551</v>
      </c>
    </row>
    <row r="22" spans="2:8" x14ac:dyDescent="0.35">
      <c r="B22" s="13" t="s">
        <v>18</v>
      </c>
      <c r="C22" s="11">
        <v>88457600</v>
      </c>
      <c r="D22" s="11">
        <v>221072265</v>
      </c>
      <c r="E22" s="46">
        <f t="shared" si="1"/>
        <v>309529865</v>
      </c>
      <c r="F22" s="11">
        <v>131542000</v>
      </c>
      <c r="G22" s="11">
        <v>77962400</v>
      </c>
      <c r="H22" s="14">
        <v>73990000</v>
      </c>
    </row>
    <row r="23" spans="2:8" x14ac:dyDescent="0.35">
      <c r="B23" s="13" t="s">
        <v>5</v>
      </c>
      <c r="C23" s="11">
        <v>106278524</v>
      </c>
      <c r="D23" s="11">
        <v>585073526</v>
      </c>
      <c r="E23" s="46">
        <f t="shared" si="1"/>
        <v>691352050</v>
      </c>
      <c r="F23" s="11">
        <v>561711643</v>
      </c>
      <c r="G23" s="11">
        <v>567824882</v>
      </c>
      <c r="H23" s="14">
        <v>571624401</v>
      </c>
    </row>
    <row r="24" spans="2:8" x14ac:dyDescent="0.35">
      <c r="B24" s="13" t="s">
        <v>6</v>
      </c>
      <c r="C24" s="11">
        <v>105000000</v>
      </c>
      <c r="D24" s="11">
        <v>315450813</v>
      </c>
      <c r="E24" s="46">
        <f t="shared" si="1"/>
        <v>420450813</v>
      </c>
      <c r="F24" s="11">
        <v>315544500</v>
      </c>
      <c r="G24" s="11">
        <v>315321600</v>
      </c>
      <c r="H24" s="14">
        <v>322240000</v>
      </c>
    </row>
    <row r="25" spans="2:8" x14ac:dyDescent="0.35">
      <c r="B25" s="13" t="s">
        <v>7</v>
      </c>
      <c r="C25" s="11">
        <v>105000000</v>
      </c>
      <c r="D25" s="11">
        <v>315000000</v>
      </c>
      <c r="E25" s="46">
        <f t="shared" si="1"/>
        <v>420000000</v>
      </c>
      <c r="F25" s="11">
        <v>315540000</v>
      </c>
      <c r="G25" s="11">
        <v>315000000</v>
      </c>
      <c r="H25" s="14">
        <v>457715246</v>
      </c>
    </row>
    <row r="26" spans="2:8" x14ac:dyDescent="0.35">
      <c r="B26" s="13" t="s">
        <v>14</v>
      </c>
      <c r="C26" s="11">
        <v>2000000</v>
      </c>
      <c r="D26" s="11">
        <v>3750000</v>
      </c>
      <c r="E26" s="46">
        <f t="shared" si="1"/>
        <v>5750000</v>
      </c>
      <c r="F26" s="11">
        <v>26330000</v>
      </c>
      <c r="G26" s="11">
        <v>7500000</v>
      </c>
      <c r="H26" s="14">
        <v>140691896</v>
      </c>
    </row>
    <row r="27" spans="2:8" x14ac:dyDescent="0.35">
      <c r="B27" s="13" t="s">
        <v>8</v>
      </c>
      <c r="C27" s="11"/>
      <c r="D27" s="11">
        <v>34749000</v>
      </c>
      <c r="E27" s="46">
        <f t="shared" si="1"/>
        <v>34749000</v>
      </c>
      <c r="F27" s="11">
        <v>26061900</v>
      </c>
      <c r="G27" s="11">
        <v>26061900</v>
      </c>
      <c r="H27" s="14">
        <v>26061900</v>
      </c>
    </row>
    <row r="28" spans="2:8" x14ac:dyDescent="0.35">
      <c r="B28" s="13" t="s">
        <v>9</v>
      </c>
      <c r="C28" s="11"/>
      <c r="D28" s="11">
        <v>11800000</v>
      </c>
      <c r="E28" s="46">
        <f t="shared" si="1"/>
        <v>11800000</v>
      </c>
      <c r="F28" s="11">
        <v>23600000</v>
      </c>
      <c r="G28" s="11">
        <v>11800000</v>
      </c>
      <c r="H28" s="14">
        <v>11800000</v>
      </c>
    </row>
    <row r="29" spans="2:8" x14ac:dyDescent="0.35">
      <c r="B29" s="13" t="s">
        <v>10</v>
      </c>
      <c r="C29" s="11">
        <v>11102170</v>
      </c>
      <c r="D29" s="11">
        <v>26175820</v>
      </c>
      <c r="E29" s="46">
        <f t="shared" si="1"/>
        <v>37277990</v>
      </c>
      <c r="F29" s="11">
        <v>16282000</v>
      </c>
      <c r="G29" s="11">
        <v>11593100</v>
      </c>
      <c r="H29" s="14">
        <v>16345000</v>
      </c>
    </row>
    <row r="30" spans="2:8" x14ac:dyDescent="0.35">
      <c r="B30" s="13" t="s">
        <v>33</v>
      </c>
      <c r="C30" s="11">
        <v>75152691.780000001</v>
      </c>
      <c r="D30" s="11">
        <v>242480000</v>
      </c>
      <c r="E30" s="46">
        <f t="shared" si="1"/>
        <v>317632691.77999997</v>
      </c>
      <c r="F30" s="11">
        <v>212298062.67000002</v>
      </c>
      <c r="G30" s="11">
        <v>362113430.97000003</v>
      </c>
      <c r="H30" s="14">
        <v>338013725.27999973</v>
      </c>
    </row>
    <row r="31" spans="2:8" x14ac:dyDescent="0.35">
      <c r="B31" s="13"/>
      <c r="C31" s="11"/>
      <c r="D31" s="11"/>
      <c r="E31" s="43"/>
      <c r="F31" s="11"/>
      <c r="G31" s="11"/>
      <c r="H31" s="14"/>
    </row>
    <row r="32" spans="2:8" hidden="1" x14ac:dyDescent="0.35">
      <c r="B32" s="13" t="s">
        <v>13</v>
      </c>
      <c r="C32" s="11"/>
      <c r="D32" s="11"/>
      <c r="E32" s="43"/>
      <c r="F32" s="11"/>
      <c r="G32" s="11"/>
      <c r="H32" s="14"/>
    </row>
    <row r="33" spans="2:10" hidden="1" x14ac:dyDescent="0.35">
      <c r="B33" s="13" t="s">
        <v>15</v>
      </c>
      <c r="C33" s="11"/>
      <c r="D33" s="11"/>
      <c r="E33" s="43"/>
      <c r="F33" s="11"/>
      <c r="G33" s="11"/>
      <c r="H33" s="14"/>
    </row>
    <row r="34" spans="2:10" hidden="1" x14ac:dyDescent="0.35">
      <c r="B34" s="13" t="s">
        <v>16</v>
      </c>
      <c r="C34" s="11"/>
      <c r="D34" s="11"/>
      <c r="E34" s="43"/>
      <c r="F34" s="11"/>
      <c r="G34" s="11"/>
      <c r="H34" s="14"/>
    </row>
    <row r="35" spans="2:10" hidden="1" x14ac:dyDescent="0.35">
      <c r="B35" s="13" t="s">
        <v>21</v>
      </c>
      <c r="C35" s="11"/>
      <c r="D35" s="11"/>
      <c r="E35" s="43"/>
      <c r="F35" s="11"/>
      <c r="G35" s="11"/>
      <c r="H35" s="14"/>
    </row>
    <row r="36" spans="2:10" s="34" customFormat="1" ht="15.5" x14ac:dyDescent="0.35">
      <c r="B36" s="36" t="s">
        <v>2</v>
      </c>
      <c r="C36" s="37">
        <f>SUM(C21:C35)</f>
        <v>1164374033.78</v>
      </c>
      <c r="D36" s="37">
        <f>SUM(D21:D35)</f>
        <v>2697669128</v>
      </c>
      <c r="E36" s="37">
        <f>SUM(E21:E30)</f>
        <v>3862043161.7799997</v>
      </c>
      <c r="F36" s="37">
        <f>SUM(F21:F35)</f>
        <v>2517248673.6700001</v>
      </c>
      <c r="G36" s="37">
        <f>SUM(G21:G35)</f>
        <v>2549482448.9700003</v>
      </c>
      <c r="H36" s="38">
        <f>SUM(H21:H35)</f>
        <v>2800217719.2799997</v>
      </c>
      <c r="J36" s="39"/>
    </row>
    <row r="37" spans="2:10" x14ac:dyDescent="0.35">
      <c r="B37" s="17"/>
      <c r="C37" s="11"/>
      <c r="D37" s="11"/>
      <c r="E37" s="16"/>
      <c r="F37" s="11"/>
      <c r="G37" s="11"/>
      <c r="H37" s="14"/>
    </row>
    <row r="38" spans="2:10" s="39" customFormat="1" ht="15.5" x14ac:dyDescent="0.35">
      <c r="B38" s="36" t="s">
        <v>23</v>
      </c>
      <c r="C38" s="40">
        <f>C18-C36</f>
        <v>164185842.13000011</v>
      </c>
      <c r="D38" s="40">
        <f>D18-D36</f>
        <v>-171162665</v>
      </c>
      <c r="E38" s="40">
        <f>E18-E36</f>
        <v>-6976822.8699998856</v>
      </c>
      <c r="F38" s="40">
        <f>F18-F36</f>
        <v>525619860.69999981</v>
      </c>
      <c r="G38" s="40">
        <f>G18-G36</f>
        <v>744815677.81999969</v>
      </c>
      <c r="H38" s="41">
        <f>H18-H36</f>
        <v>578286485.28000021</v>
      </c>
    </row>
    <row r="39" spans="2:10" x14ac:dyDescent="0.35">
      <c r="B39" s="17"/>
      <c r="C39" s="11"/>
      <c r="D39" s="11"/>
      <c r="E39" s="16"/>
      <c r="F39" s="11"/>
      <c r="G39" s="11"/>
      <c r="H39" s="14"/>
    </row>
    <row r="40" spans="2:10" s="5" customFormat="1" ht="20.5" customHeight="1" thickBot="1" x14ac:dyDescent="0.4">
      <c r="B40" s="22" t="s">
        <v>24</v>
      </c>
      <c r="C40" s="23">
        <f>C9+C18-C36</f>
        <v>486671835.13000011</v>
      </c>
      <c r="D40" s="23">
        <f>D9+D18-D36</f>
        <v>315509170.13000011</v>
      </c>
      <c r="E40" s="23">
        <f>E9+E18-E36</f>
        <v>315509170.13000011</v>
      </c>
      <c r="F40" s="23">
        <f>F9+F18-F36</f>
        <v>841129030.82999992</v>
      </c>
      <c r="G40" s="23">
        <f>G9+G18-G36</f>
        <v>1585944708.6499996</v>
      </c>
      <c r="H40" s="24">
        <f>H9+H18-H36</f>
        <v>2164231193.9299994</v>
      </c>
    </row>
    <row r="41" spans="2:10" ht="15" thickTop="1" x14ac:dyDescent="0.35"/>
    <row r="44" spans="2:10" x14ac:dyDescent="0.35">
      <c r="B44" s="2" t="s">
        <v>32</v>
      </c>
      <c r="D44" s="2"/>
      <c r="E44" s="2"/>
    </row>
    <row r="45" spans="2:10" x14ac:dyDescent="0.35">
      <c r="B45" s="2"/>
      <c r="D45" s="2"/>
      <c r="E45" s="2"/>
    </row>
    <row r="46" spans="2:10" x14ac:dyDescent="0.35">
      <c r="B46" s="2"/>
      <c r="C46" s="25" t="s">
        <v>28</v>
      </c>
      <c r="D46" s="26" t="s">
        <v>29</v>
      </c>
      <c r="E46" s="50" t="s">
        <v>38</v>
      </c>
      <c r="F46" s="25" t="s">
        <v>30</v>
      </c>
      <c r="G46" s="25" t="s">
        <v>31</v>
      </c>
      <c r="H46" s="25" t="s">
        <v>26</v>
      </c>
      <c r="I46" s="42" t="s">
        <v>39</v>
      </c>
    </row>
    <row r="47" spans="2:10" x14ac:dyDescent="0.35">
      <c r="B47" s="2"/>
      <c r="D47" s="2"/>
      <c r="E47" s="2"/>
    </row>
    <row r="48" spans="2:10" x14ac:dyDescent="0.35">
      <c r="B48" s="1" t="s">
        <v>17</v>
      </c>
      <c r="C48" s="3">
        <f>C13</f>
        <v>77394788</v>
      </c>
      <c r="D48" s="3">
        <f>D13</f>
        <v>123320797</v>
      </c>
      <c r="E48" s="44">
        <f>E13</f>
        <v>200715585</v>
      </c>
      <c r="F48" s="3">
        <f>F13</f>
        <v>141629557</v>
      </c>
      <c r="G48" s="3">
        <f>G13</f>
        <v>153935302</v>
      </c>
      <c r="H48" s="3">
        <f>H13</f>
        <v>161617126</v>
      </c>
      <c r="I48" s="3">
        <f>SUM(E48:H48)</f>
        <v>657897570</v>
      </c>
    </row>
    <row r="49" spans="2:10" x14ac:dyDescent="0.35">
      <c r="B49" s="1" t="s">
        <v>22</v>
      </c>
      <c r="C49" s="3">
        <f>C15-C21</f>
        <v>-406907109</v>
      </c>
      <c r="D49" s="3">
        <f>D15-D21</f>
        <v>-300607795</v>
      </c>
      <c r="E49" s="51">
        <f>E15-E21</f>
        <v>-707514904</v>
      </c>
      <c r="F49" s="3">
        <f>F15-F21</f>
        <v>77188389</v>
      </c>
      <c r="G49" s="3">
        <f>G15-G21</f>
        <v>263759119</v>
      </c>
      <c r="H49" s="3">
        <f>H15-H21</f>
        <v>194957786</v>
      </c>
      <c r="I49" s="51">
        <f t="shared" ref="I49:I51" si="2">SUM(E49:H49)</f>
        <v>-171609610</v>
      </c>
      <c r="J49" s="3" t="s">
        <v>40</v>
      </c>
    </row>
    <row r="50" spans="2:10" x14ac:dyDescent="0.35">
      <c r="B50" s="1" t="s">
        <v>19</v>
      </c>
      <c r="C50" s="3">
        <f>C14-C22</f>
        <v>103408375</v>
      </c>
      <c r="D50" s="3">
        <f>D14-D22</f>
        <v>22409111</v>
      </c>
      <c r="E50" s="44">
        <f>E14-E22</f>
        <v>125817486</v>
      </c>
      <c r="F50" s="3">
        <f>F14-F22</f>
        <v>142176305</v>
      </c>
      <c r="G50" s="3">
        <f>G14-G22</f>
        <v>154608288</v>
      </c>
      <c r="H50" s="3">
        <f>H14-H22</f>
        <v>197013335</v>
      </c>
      <c r="I50" s="3">
        <f t="shared" si="2"/>
        <v>619615414</v>
      </c>
    </row>
    <row r="51" spans="2:10" x14ac:dyDescent="0.35">
      <c r="B51" s="1" t="s">
        <v>20</v>
      </c>
      <c r="C51" s="3">
        <v>390289788.13000011</v>
      </c>
      <c r="D51" s="3">
        <v>-16284778</v>
      </c>
      <c r="E51" s="44">
        <v>374005010.13000011</v>
      </c>
      <c r="F51" s="3">
        <v>164625609.69999981</v>
      </c>
      <c r="G51" s="3">
        <v>172512968.81999969</v>
      </c>
      <c r="H51" s="3">
        <v>24698238.28000021</v>
      </c>
      <c r="I51" s="3">
        <f t="shared" si="2"/>
        <v>735841826.92999983</v>
      </c>
    </row>
    <row r="52" spans="2:10" x14ac:dyDescent="0.35">
      <c r="C52" s="18">
        <f>SUM(C48:C51)</f>
        <v>164185842.13000011</v>
      </c>
      <c r="D52" s="18">
        <f>SUM(D48:D51)</f>
        <v>-171162665</v>
      </c>
      <c r="E52" s="18">
        <f>SUM(E48:E51)</f>
        <v>-6976822.8699998856</v>
      </c>
      <c r="F52" s="18">
        <f t="shared" ref="F52:I52" si="3">SUM(F48:F51)</f>
        <v>525619860.69999981</v>
      </c>
      <c r="G52" s="18">
        <f t="shared" si="3"/>
        <v>744815677.81999969</v>
      </c>
      <c r="H52" s="18">
        <f t="shared" si="3"/>
        <v>578286485.28000021</v>
      </c>
      <c r="I52" s="18">
        <f t="shared" si="3"/>
        <v>1841745200.9299998</v>
      </c>
    </row>
    <row r="55" spans="2:10" x14ac:dyDescent="0.35">
      <c r="D55" s="52"/>
      <c r="E55" s="4"/>
    </row>
  </sheetData>
  <mergeCells count="1">
    <mergeCell ref="B5:H5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&amp; 2023 triwulan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Wahyu Rahmini</dc:creator>
  <cp:lastModifiedBy>Wahyu Rahmini</cp:lastModifiedBy>
  <cp:lastPrinted>2023-10-04T13:15:29Z</cp:lastPrinted>
  <dcterms:created xsi:type="dcterms:W3CDTF">2022-08-24T12:39:40Z</dcterms:created>
  <dcterms:modified xsi:type="dcterms:W3CDTF">2023-12-22T11:40:19Z</dcterms:modified>
</cp:coreProperties>
</file>